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1840" windowHeight="10290"/>
  </bookViews>
  <sheets>
    <sheet name="2020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E22" i="2" l="1"/>
  <c r="E18" i="2"/>
  <c r="E17" i="2"/>
  <c r="F17" i="2"/>
  <c r="H19" i="2" l="1"/>
  <c r="G19" i="2"/>
  <c r="H18" i="2"/>
  <c r="G18" i="2"/>
  <c r="H17" i="2"/>
  <c r="G17" i="2"/>
  <c r="F16" i="2"/>
  <c r="E16" i="2"/>
  <c r="H15" i="2"/>
  <c r="G15" i="2"/>
  <c r="H14" i="2"/>
  <c r="G14" i="2"/>
  <c r="H13" i="2"/>
  <c r="G13" i="2"/>
  <c r="H12" i="2"/>
  <c r="G12" i="2"/>
  <c r="F11" i="2"/>
  <c r="E11" i="2"/>
  <c r="H9" i="2"/>
  <c r="G9" i="2"/>
  <c r="H8" i="2"/>
  <c r="G8" i="2"/>
  <c r="H7" i="2"/>
  <c r="G7" i="2"/>
  <c r="H6" i="2"/>
  <c r="G6" i="2"/>
  <c r="F5" i="2"/>
  <c r="E5" i="2"/>
  <c r="F20" i="2" l="1"/>
  <c r="F21" i="2" s="1"/>
  <c r="H21" i="2" s="1"/>
  <c r="G5" i="2"/>
  <c r="E20" i="2"/>
  <c r="H16" i="2"/>
  <c r="H11" i="2"/>
  <c r="E10" i="2"/>
  <c r="H5" i="2"/>
  <c r="F10" i="2"/>
  <c r="G11" i="2"/>
  <c r="G16" i="2"/>
  <c r="F22" i="2" l="1"/>
  <c r="G21" i="2"/>
  <c r="G20" i="2"/>
  <c r="H20" i="2"/>
  <c r="H23" i="2"/>
  <c r="H10" i="2"/>
  <c r="G10" i="2"/>
  <c r="H22" i="2" l="1"/>
  <c r="G22" i="2"/>
  <c r="G23" i="2"/>
</calcChain>
</file>

<file path=xl/sharedStrings.xml><?xml version="1.0" encoding="utf-8"?>
<sst xmlns="http://schemas.openxmlformats.org/spreadsheetml/2006/main" count="51" uniqueCount="38">
  <si>
    <t>МП «Калининградтеплосеть»</t>
  </si>
  <si>
    <t>№ п/п</t>
  </si>
  <si>
    <t>Виды продукции</t>
  </si>
  <si>
    <t>Абсолютное откл.</t>
  </si>
  <si>
    <t>Выработка тепловой энергии собственными источниками</t>
  </si>
  <si>
    <t>тыс. Гкал</t>
  </si>
  <si>
    <t>1.1.</t>
  </si>
  <si>
    <t>Котельные на газе</t>
  </si>
  <si>
    <t>1.2.</t>
  </si>
  <si>
    <t>Котельные на мазуте</t>
  </si>
  <si>
    <t>1.3.</t>
  </si>
  <si>
    <t>Котельные на дизтопливе</t>
  </si>
  <si>
    <t>1.4.</t>
  </si>
  <si>
    <t>Угольные котельные</t>
  </si>
  <si>
    <t>3.1.</t>
  </si>
  <si>
    <t>3.2.</t>
  </si>
  <si>
    <t>3.3.</t>
  </si>
  <si>
    <t>3.4.</t>
  </si>
  <si>
    <t>4.1.</t>
  </si>
  <si>
    <t>ТЭЦ-2</t>
  </si>
  <si>
    <t>4.3.</t>
  </si>
  <si>
    <t>4.4.</t>
  </si>
  <si>
    <t>Потери тепловой энергии в сетях</t>
  </si>
  <si>
    <t>6.1.</t>
  </si>
  <si>
    <t xml:space="preserve">        то же % к отпуску в сеть</t>
  </si>
  <si>
    <t>%</t>
  </si>
  <si>
    <t>Полезный отпуск тепловой энергии</t>
  </si>
  <si>
    <t>Относит. откл., %</t>
  </si>
  <si>
    <t>ООО "ТПК "Балтптицепром"</t>
  </si>
  <si>
    <t>ОАО "КГК"</t>
  </si>
  <si>
    <t>Ед. изм.</t>
  </si>
  <si>
    <t>Полезный отпуск в сеть от собственных теплоисточников</t>
  </si>
  <si>
    <t>Покупная тепловая энергия</t>
  </si>
  <si>
    <t>Полезный отпуск тепловой энергии в сеть</t>
  </si>
  <si>
    <t>Расход тепловой энергии на собственные нужды котельных</t>
  </si>
  <si>
    <t>Показатели производственной деятельности за 2020 год</t>
  </si>
  <si>
    <t xml:space="preserve"> 2020 г. Факт</t>
  </si>
  <si>
    <t>2020г. 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</si>
</sst>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tabSelected="1" workbookViewId="0">
      <selection activeCell="G24" sqref="G24:G25"/>
    </sheetView>
  </sheetViews>
  <sheetFormatPr defaultRowHeight="15" x14ac:dyDescent="0.25"/>
  <cols>
    <col min="1" max="1" width="5.140625" customWidth="1"/>
    <col min="2" max="2" width="6.140625" customWidth="1"/>
    <col min="3" max="3" width="29.42578125" customWidth="1"/>
    <col min="4" max="4" width="9.85546875" customWidth="1"/>
    <col min="5" max="5" width="11" customWidth="1"/>
    <col min="6" max="6" width="12.7109375" customWidth="1"/>
    <col min="7" max="7" width="11.140625" customWidth="1"/>
  </cols>
  <sheetData>
    <row r="1" spans="2:8" ht="18.75" x14ac:dyDescent="0.25">
      <c r="B1" s="18" t="s">
        <v>35</v>
      </c>
      <c r="C1" s="18"/>
      <c r="D1" s="18"/>
      <c r="E1" s="18"/>
      <c r="F1" s="18"/>
      <c r="G1" s="18"/>
      <c r="H1" s="18"/>
    </row>
    <row r="2" spans="2:8" ht="19.5" thickBot="1" x14ac:dyDescent="0.3">
      <c r="B2" s="19" t="s">
        <v>0</v>
      </c>
      <c r="C2" s="19"/>
      <c r="D2" s="19"/>
      <c r="E2" s="19"/>
      <c r="F2" s="19"/>
      <c r="G2" s="19"/>
      <c r="H2" s="19"/>
    </row>
    <row r="3" spans="2:8" ht="15.75" thickBot="1" x14ac:dyDescent="0.3">
      <c r="B3" s="20" t="s">
        <v>1</v>
      </c>
      <c r="C3" s="20" t="s">
        <v>2</v>
      </c>
      <c r="D3" s="22" t="s">
        <v>30</v>
      </c>
      <c r="E3" s="20" t="s">
        <v>37</v>
      </c>
      <c r="F3" s="20" t="s">
        <v>36</v>
      </c>
      <c r="G3" s="24" t="s">
        <v>3</v>
      </c>
      <c r="H3" s="26" t="s">
        <v>27</v>
      </c>
    </row>
    <row r="4" spans="2:8" ht="15.75" thickBot="1" x14ac:dyDescent="0.3">
      <c r="B4" s="21"/>
      <c r="C4" s="21"/>
      <c r="D4" s="23"/>
      <c r="E4" s="21"/>
      <c r="F4" s="21"/>
      <c r="G4" s="25"/>
      <c r="H4" s="26"/>
    </row>
    <row r="5" spans="2:8" ht="26.25" thickBot="1" x14ac:dyDescent="0.3">
      <c r="B5" s="17">
        <v>1</v>
      </c>
      <c r="C5" s="2" t="s">
        <v>4</v>
      </c>
      <c r="D5" s="1" t="s">
        <v>5</v>
      </c>
      <c r="E5" s="8">
        <f>E6+E7+E8+E9</f>
        <v>1305.3899999999999</v>
      </c>
      <c r="F5" s="8">
        <f>F6+F7+F8+F9</f>
        <v>1229.6043399999999</v>
      </c>
      <c r="G5" s="10">
        <f>F5-E5</f>
        <v>-75.785660000000007</v>
      </c>
      <c r="H5" s="16">
        <f>ROUND((F5*100/E5-100),0)</f>
        <v>-6</v>
      </c>
    </row>
    <row r="6" spans="2:8" ht="15.75" thickBot="1" x14ac:dyDescent="0.3">
      <c r="B6" s="3" t="s">
        <v>6</v>
      </c>
      <c r="C6" s="4" t="s">
        <v>7</v>
      </c>
      <c r="D6" s="5" t="s">
        <v>5</v>
      </c>
      <c r="E6" s="29">
        <v>1221.45</v>
      </c>
      <c r="F6" s="28">
        <v>1150.46738</v>
      </c>
      <c r="G6" s="11">
        <f t="shared" ref="G6:G23" si="0">F6-E6</f>
        <v>-70.982619999999997</v>
      </c>
      <c r="H6" s="13">
        <f t="shared" ref="H6:H23" si="1">ROUND((F6*100/E6-100),0)</f>
        <v>-6</v>
      </c>
    </row>
    <row r="7" spans="2:8" ht="15.75" thickBot="1" x14ac:dyDescent="0.3">
      <c r="B7" s="3" t="s">
        <v>8</v>
      </c>
      <c r="C7" s="4" t="s">
        <v>9</v>
      </c>
      <c r="D7" s="5" t="s">
        <v>5</v>
      </c>
      <c r="E7" s="29">
        <v>26.34</v>
      </c>
      <c r="F7" s="28">
        <v>25.319559999999999</v>
      </c>
      <c r="G7" s="11">
        <f t="shared" si="0"/>
        <v>-1.0204400000000007</v>
      </c>
      <c r="H7" s="13">
        <f t="shared" si="1"/>
        <v>-4</v>
      </c>
    </row>
    <row r="8" spans="2:8" ht="15.75" thickBot="1" x14ac:dyDescent="0.3">
      <c r="B8" s="3" t="s">
        <v>10</v>
      </c>
      <c r="C8" s="4" t="s">
        <v>11</v>
      </c>
      <c r="D8" s="5" t="s">
        <v>5</v>
      </c>
      <c r="E8" s="29">
        <v>0.86</v>
      </c>
      <c r="F8" s="28">
        <v>0.90031000000000005</v>
      </c>
      <c r="G8" s="11">
        <f t="shared" si="0"/>
        <v>4.0310000000000068E-2</v>
      </c>
      <c r="H8" s="13">
        <f t="shared" si="1"/>
        <v>5</v>
      </c>
    </row>
    <row r="9" spans="2:8" ht="15.75" thickBot="1" x14ac:dyDescent="0.3">
      <c r="B9" s="3" t="s">
        <v>12</v>
      </c>
      <c r="C9" s="4" t="s">
        <v>13</v>
      </c>
      <c r="D9" s="5" t="s">
        <v>5</v>
      </c>
      <c r="E9" s="29">
        <v>56.74</v>
      </c>
      <c r="F9" s="28">
        <v>52.917090000000002</v>
      </c>
      <c r="G9" s="11">
        <f t="shared" si="0"/>
        <v>-3.8229100000000003</v>
      </c>
      <c r="H9" s="13">
        <f t="shared" si="1"/>
        <v>-7</v>
      </c>
    </row>
    <row r="10" spans="2:8" ht="26.25" thickBot="1" x14ac:dyDescent="0.3">
      <c r="B10" s="17">
        <v>2</v>
      </c>
      <c r="C10" s="2" t="s">
        <v>34</v>
      </c>
      <c r="D10" s="1"/>
      <c r="E10" s="30">
        <f>E5-E11</f>
        <v>15.539999999999964</v>
      </c>
      <c r="F10" s="27">
        <f>F5-F11</f>
        <v>18.255036999999675</v>
      </c>
      <c r="G10" s="11">
        <f t="shared" si="0"/>
        <v>2.715036999999711</v>
      </c>
      <c r="H10" s="13">
        <f t="shared" si="1"/>
        <v>17</v>
      </c>
    </row>
    <row r="11" spans="2:8" ht="26.25" thickBot="1" x14ac:dyDescent="0.3">
      <c r="B11" s="17">
        <v>3</v>
      </c>
      <c r="C11" s="2" t="s">
        <v>31</v>
      </c>
      <c r="D11" s="1" t="s">
        <v>5</v>
      </c>
      <c r="E11" s="8">
        <f>E12+E13+E14+E15</f>
        <v>1289.8499999999999</v>
      </c>
      <c r="F11" s="8">
        <f>F12+F13+F14+F15</f>
        <v>1211.3493030000002</v>
      </c>
      <c r="G11" s="10">
        <f t="shared" si="0"/>
        <v>-78.500696999999718</v>
      </c>
      <c r="H11" s="15">
        <f t="shared" si="1"/>
        <v>-6</v>
      </c>
    </row>
    <row r="12" spans="2:8" ht="15.75" thickBot="1" x14ac:dyDescent="0.3">
      <c r="B12" s="3" t="s">
        <v>14</v>
      </c>
      <c r="C12" s="4" t="s">
        <v>7</v>
      </c>
      <c r="D12" s="5"/>
      <c r="E12" s="29">
        <v>1209</v>
      </c>
      <c r="F12" s="28">
        <v>1135.2139030000001</v>
      </c>
      <c r="G12" s="11">
        <f t="shared" si="0"/>
        <v>-73.786096999999927</v>
      </c>
      <c r="H12" s="13">
        <f t="shared" si="1"/>
        <v>-6</v>
      </c>
    </row>
    <row r="13" spans="2:8" ht="15.75" thickBot="1" x14ac:dyDescent="0.3">
      <c r="B13" s="3" t="s">
        <v>15</v>
      </c>
      <c r="C13" s="4" t="s">
        <v>9</v>
      </c>
      <c r="D13" s="5"/>
      <c r="E13" s="29">
        <v>25.1</v>
      </c>
      <c r="F13" s="28">
        <v>24.101610000000001</v>
      </c>
      <c r="G13" s="14">
        <f t="shared" si="0"/>
        <v>-0.99839000000000055</v>
      </c>
      <c r="H13" s="13">
        <f t="shared" si="1"/>
        <v>-4</v>
      </c>
    </row>
    <row r="14" spans="2:8" ht="15.75" thickBot="1" x14ac:dyDescent="0.3">
      <c r="B14" s="3" t="s">
        <v>16</v>
      </c>
      <c r="C14" s="4" t="s">
        <v>11</v>
      </c>
      <c r="D14" s="5"/>
      <c r="E14" s="29">
        <v>0.85</v>
      </c>
      <c r="F14" s="28">
        <v>0.89198</v>
      </c>
      <c r="G14" s="14">
        <f t="shared" si="0"/>
        <v>4.1980000000000017E-2</v>
      </c>
      <c r="H14" s="13">
        <f t="shared" si="1"/>
        <v>5</v>
      </c>
    </row>
    <row r="15" spans="2:8" ht="15.75" thickBot="1" x14ac:dyDescent="0.3">
      <c r="B15" s="3" t="s">
        <v>17</v>
      </c>
      <c r="C15" s="4" t="s">
        <v>13</v>
      </c>
      <c r="D15" s="5"/>
      <c r="E15" s="29">
        <v>54.9</v>
      </c>
      <c r="F15" s="28">
        <v>51.14181</v>
      </c>
      <c r="G15" s="14">
        <f t="shared" si="0"/>
        <v>-3.758189999999999</v>
      </c>
      <c r="H15" s="13">
        <f t="shared" si="1"/>
        <v>-7</v>
      </c>
    </row>
    <row r="16" spans="2:8" ht="15.75" thickBot="1" x14ac:dyDescent="0.3">
      <c r="B16" s="17">
        <v>4</v>
      </c>
      <c r="C16" s="2" t="s">
        <v>32</v>
      </c>
      <c r="D16" s="1" t="s">
        <v>5</v>
      </c>
      <c r="E16" s="8">
        <f>E17+E18+E19</f>
        <v>713.25</v>
      </c>
      <c r="F16" s="8">
        <f>F17+F18+F19</f>
        <v>684.83631000000003</v>
      </c>
      <c r="G16" s="10">
        <f t="shared" si="0"/>
        <v>-28.413689999999974</v>
      </c>
      <c r="H16" s="15">
        <f t="shared" si="1"/>
        <v>-4</v>
      </c>
    </row>
    <row r="17" spans="2:8" ht="15.75" thickBot="1" x14ac:dyDescent="0.3">
      <c r="B17" s="3" t="s">
        <v>18</v>
      </c>
      <c r="C17" s="4" t="s">
        <v>19</v>
      </c>
      <c r="D17" s="5"/>
      <c r="E17" s="29">
        <f>254.9+17</f>
        <v>271.89999999999998</v>
      </c>
      <c r="F17" s="9">
        <f>266.9295</f>
        <v>266.92950000000002</v>
      </c>
      <c r="G17" s="14">
        <f t="shared" si="0"/>
        <v>-4.9704999999999586</v>
      </c>
      <c r="H17" s="13">
        <f t="shared" si="1"/>
        <v>-2</v>
      </c>
    </row>
    <row r="18" spans="2:8" ht="15.75" thickBot="1" x14ac:dyDescent="0.3">
      <c r="B18" s="3" t="s">
        <v>20</v>
      </c>
      <c r="C18" s="4" t="s">
        <v>29</v>
      </c>
      <c r="D18" s="5"/>
      <c r="E18" s="29">
        <f>247.93+161.9</f>
        <v>409.83000000000004</v>
      </c>
      <c r="F18" s="9">
        <v>384.70699999999999</v>
      </c>
      <c r="G18" s="14">
        <f t="shared" si="0"/>
        <v>-25.123000000000047</v>
      </c>
      <c r="H18" s="13">
        <f t="shared" si="1"/>
        <v>-6</v>
      </c>
    </row>
    <row r="19" spans="2:8" ht="15.75" thickBot="1" x14ac:dyDescent="0.3">
      <c r="B19" s="3" t="s">
        <v>21</v>
      </c>
      <c r="C19" s="4" t="s">
        <v>28</v>
      </c>
      <c r="D19" s="5"/>
      <c r="E19" s="29">
        <v>31.52</v>
      </c>
      <c r="F19" s="9">
        <v>33.199809999999999</v>
      </c>
      <c r="G19" s="14">
        <f t="shared" si="0"/>
        <v>1.6798099999999998</v>
      </c>
      <c r="H19" s="13">
        <f t="shared" si="1"/>
        <v>5</v>
      </c>
    </row>
    <row r="20" spans="2:8" ht="26.25" thickBot="1" x14ac:dyDescent="0.3">
      <c r="B20" s="17">
        <v>5</v>
      </c>
      <c r="C20" s="2" t="s">
        <v>33</v>
      </c>
      <c r="D20" s="1" t="s">
        <v>5</v>
      </c>
      <c r="E20" s="8">
        <f>E11+E16</f>
        <v>2003.1</v>
      </c>
      <c r="F20" s="8">
        <f>F11+F16</f>
        <v>1896.1856130000001</v>
      </c>
      <c r="G20" s="10">
        <f t="shared" si="0"/>
        <v>-106.91438699999981</v>
      </c>
      <c r="H20" s="15">
        <f t="shared" si="1"/>
        <v>-5</v>
      </c>
    </row>
    <row r="21" spans="2:8" ht="15.75" thickBot="1" x14ac:dyDescent="0.3">
      <c r="B21" s="17">
        <v>6</v>
      </c>
      <c r="C21" s="2" t="s">
        <v>22</v>
      </c>
      <c r="D21" s="1" t="s">
        <v>5</v>
      </c>
      <c r="E21" s="30">
        <v>295</v>
      </c>
      <c r="F21" s="7">
        <f>F20-F23</f>
        <v>314.0724130000001</v>
      </c>
      <c r="G21" s="11">
        <f t="shared" si="0"/>
        <v>19.072413000000097</v>
      </c>
      <c r="H21" s="13">
        <f t="shared" si="1"/>
        <v>6</v>
      </c>
    </row>
    <row r="22" spans="2:8" ht="15.75" thickBot="1" x14ac:dyDescent="0.3">
      <c r="B22" s="3" t="s">
        <v>23</v>
      </c>
      <c r="C22" s="4" t="s">
        <v>24</v>
      </c>
      <c r="D22" s="5" t="s">
        <v>25</v>
      </c>
      <c r="E22" s="29">
        <f>E21*100/E20</f>
        <v>14.72717288203285</v>
      </c>
      <c r="F22" s="9">
        <f t="shared" ref="F22:G22" si="2">F21*100/F20</f>
        <v>16.563379178006667</v>
      </c>
      <c r="G22" s="12">
        <f t="shared" si="2"/>
        <v>-17.838958380783804</v>
      </c>
      <c r="H22" s="13">
        <f t="shared" si="1"/>
        <v>12</v>
      </c>
    </row>
    <row r="23" spans="2:8" ht="26.25" thickBot="1" x14ac:dyDescent="0.3">
      <c r="B23" s="17">
        <v>7</v>
      </c>
      <c r="C23" s="2" t="s">
        <v>26</v>
      </c>
      <c r="D23" s="1" t="s">
        <v>5</v>
      </c>
      <c r="E23" s="8">
        <v>1705.84</v>
      </c>
      <c r="F23" s="8">
        <v>1582.1132</v>
      </c>
      <c r="G23" s="10">
        <f t="shared" si="0"/>
        <v>-123.72679999999991</v>
      </c>
      <c r="H23" s="15">
        <f t="shared" si="1"/>
        <v>-7</v>
      </c>
    </row>
    <row r="24" spans="2:8" ht="18.75" x14ac:dyDescent="0.25">
      <c r="B24" s="6"/>
    </row>
  </sheetData>
  <mergeCells count="9">
    <mergeCell ref="B1:H1"/>
    <mergeCell ref="B2:H2"/>
    <mergeCell ref="B3:B4"/>
    <mergeCell ref="C3:C4"/>
    <mergeCell ref="D3:D4"/>
    <mergeCell ref="E3:E4"/>
    <mergeCell ref="F3:F4"/>
    <mergeCell ref="G3:G4"/>
    <mergeCell ref="H3:H4"/>
  </mergeCells>
  <pageMargins left="0.11811023622047245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2020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Тамара Смирнова</dc:creator>
  <cp:lastModifiedBy>Тамара Смирнова</cp:lastModifiedBy>
  <cp:lastPrinted>2020-05-26T11:51:38Z</cp:lastPrinted>
  <dcterms:created xsi:type="dcterms:W3CDTF">2018-08-30T09:16:58Z</dcterms:created>
  <dcterms:modified xsi:type="dcterms:W3CDTF">2021-03-22T09:28:44Z</dcterms:modified>
</cp:coreProperties>
</file>